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mp17\Downloads\"/>
    </mc:Choice>
  </mc:AlternateContent>
  <xr:revisionPtr revIDLastSave="0" documentId="13_ncr:1_{D1799DB2-B6D0-448D-8FA0-F66B5A7FEF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ннино2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  <c r="D16" i="2"/>
  <c r="E9" i="2"/>
  <c r="D9" i="2"/>
  <c r="C21" i="2" l="1"/>
  <c r="C28" i="2"/>
  <c r="C13" i="2"/>
  <c r="B16" i="2" s="1"/>
  <c r="F16" i="2" s="1"/>
  <c r="C6" i="2"/>
  <c r="B9" i="2" s="1"/>
  <c r="F9" i="2" s="1"/>
  <c r="C31" i="2" l="1"/>
  <c r="B31" i="2"/>
  <c r="B24" i="2"/>
  <c r="C24" i="2"/>
</calcChain>
</file>

<file path=xl/sharedStrings.xml><?xml version="1.0" encoding="utf-8"?>
<sst xmlns="http://schemas.openxmlformats.org/spreadsheetml/2006/main" count="24" uniqueCount="19">
  <si>
    <t>1 вариант</t>
  </si>
  <si>
    <t>Цена квартиры</t>
  </si>
  <si>
    <t>Первоначальный взнос 50%</t>
  </si>
  <si>
    <t>Ежемесячный платеж</t>
  </si>
  <si>
    <t>Оплачено за 12 месяцев</t>
  </si>
  <si>
    <t>Оплачено за 19 месяцев</t>
  </si>
  <si>
    <t>Последний платеж</t>
  </si>
  <si>
    <t>2 вариант</t>
  </si>
  <si>
    <t>Первоначальный взнос 30%</t>
  </si>
  <si>
    <t>3 вариант</t>
  </si>
  <si>
    <t>Первоначальный взнос 75%</t>
  </si>
  <si>
    <t>Взнос 25 % через год</t>
  </si>
  <si>
    <t>4 вариант</t>
  </si>
  <si>
    <t>Без удорожания</t>
  </si>
  <si>
    <t>С удорожанием 5%</t>
  </si>
  <si>
    <t>С удорожанием 10 %</t>
  </si>
  <si>
    <t>С удорожанием 2%</t>
  </si>
  <si>
    <t>Взнос 50 % через год</t>
  </si>
  <si>
    <t>Менять только цену квартиры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</si>
</sst>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medium">
        <color indexed="64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/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/>
    <xf numFmtId="0" fontId="1" fillId="0" borderId="1" xfId="0" applyFont="1" applyBorder="1"/>
    <xf numFmtId="4" fontId="1" fillId="0" borderId="0" xfId="0" applyNumberFormat="1" applyFont="1" applyBorder="1"/>
    <xf numFmtId="0" fontId="1" fillId="0" borderId="2" xfId="0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4" xfId="0" applyNumberFormat="1" applyFont="1" applyFill="1" applyBorder="1"/>
    <xf numFmtId="0" fontId="1" fillId="0" borderId="8" xfId="0" applyFont="1" applyBorder="1"/>
    <xf numFmtId="4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Fill="1" applyBorder="1" applyAlignment="1">
      <alignment horizontal="center" vertical="center" wrapText="1"/>
    </xf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Border="1"/>
    <xf numFmtId="4" fontId="1" fillId="0" borderId="17" xfId="0" applyNumberFormat="1" applyFont="1" applyBorder="1"/>
    <xf numFmtId="4" fontId="1" fillId="0" borderId="9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1" fillId="0" borderId="21" xfId="0" applyFont="1" applyBorder="1" applyAlignment="1">
      <alignment horizontal="center" vertical="center"/>
    </xf>
    <xf numFmtId="0" fontId="2" fillId="2" borderId="2" xfId="0" applyFont="1" applyFill="1" applyBorder="1"/>
    <xf numFmtId="4" fontId="1" fillId="0" borderId="22" xfId="0" applyNumberFormat="1" applyFont="1" applyBorder="1"/>
    <xf numFmtId="9" fontId="1" fillId="0" borderId="0" xfId="0" applyNumberFormat="1" applyFont="1" applyBorder="1"/>
    <xf numFmtId="0" fontId="2" fillId="2" borderId="0" xfId="0" applyFont="1" applyFill="1" applyBorder="1"/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2" fillId="4" borderId="23" xfId="0" applyNumberFormat="1" applyFont="1" applyFill="1" applyBorder="1"/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DB9A-09AE-4CF1-835E-280F2099CB7E}">
  <dimension ref="A1:AK32"/>
  <sheetViews>
    <sheetView tabSelected="1" zoomScaleNormal="100" workbookViewId="0">
      <selection activeCell="H4" sqref="H4"/>
    </sheetView>
  </sheetViews>
  <sheetFormatPr defaultRowHeight="14.4" x14ac:dyDescent="0.3"/>
  <cols>
    <col min="1" max="1" width="9.109375" style="2"/>
    <col min="2" max="2" width="26.88671875" style="2" customWidth="1"/>
    <col min="3" max="3" width="17.6640625" style="2" customWidth="1"/>
    <col min="4" max="4" width="19.5546875" style="2" customWidth="1"/>
    <col min="5" max="5" width="20.109375" style="2" customWidth="1"/>
    <col min="6" max="6" width="19.88671875" style="2" customWidth="1"/>
    <col min="7" max="8" width="9.109375" style="2"/>
  </cols>
  <sheetData>
    <row r="1" spans="1:37" ht="15" thickBot="1" x14ac:dyDescent="0.35"/>
    <row r="2" spans="1:37" ht="15" thickBot="1" x14ac:dyDescent="0.35">
      <c r="B2" s="5" t="s">
        <v>1</v>
      </c>
      <c r="C2" s="49">
        <v>3600000</v>
      </c>
      <c r="D2" s="50" t="s">
        <v>18</v>
      </c>
      <c r="E2" s="51"/>
    </row>
    <row r="3" spans="1:37" x14ac:dyDescent="0.3">
      <c r="B3" s="22"/>
      <c r="C3" s="23"/>
      <c r="D3" s="24"/>
      <c r="E3" s="24"/>
      <c r="F3" s="24"/>
    </row>
    <row r="4" spans="1:37" x14ac:dyDescent="0.3">
      <c r="A4" s="25"/>
      <c r="B4" s="45" t="s">
        <v>0</v>
      </c>
      <c r="C4" s="3"/>
      <c r="D4" s="3"/>
      <c r="E4" s="3"/>
      <c r="F4" s="27"/>
    </row>
    <row r="5" spans="1:37" x14ac:dyDescent="0.3">
      <c r="A5" s="25"/>
      <c r="B5" s="3"/>
      <c r="C5" s="3"/>
      <c r="D5" s="3"/>
      <c r="E5" s="3"/>
      <c r="F5" s="25"/>
    </row>
    <row r="6" spans="1:37" x14ac:dyDescent="0.3">
      <c r="A6" s="25"/>
      <c r="B6" s="3" t="s">
        <v>14</v>
      </c>
      <c r="C6" s="20">
        <f>C2/100*105</f>
        <v>3780000</v>
      </c>
      <c r="D6" s="3"/>
      <c r="E6" s="3"/>
      <c r="F6" s="25"/>
    </row>
    <row r="7" spans="1:37" x14ac:dyDescent="0.3">
      <c r="A7" s="25"/>
      <c r="B7" s="3"/>
      <c r="C7" s="3"/>
      <c r="D7" s="3"/>
      <c r="E7" s="3"/>
      <c r="F7" s="26"/>
    </row>
    <row r="8" spans="1:37" s="15" customFormat="1" ht="33" customHeight="1" x14ac:dyDescent="0.3">
      <c r="A8" s="48"/>
      <c r="B8" s="47" t="s">
        <v>2</v>
      </c>
      <c r="C8" s="13" t="s">
        <v>3</v>
      </c>
      <c r="D8" s="13" t="s">
        <v>4</v>
      </c>
      <c r="E8" s="13" t="s">
        <v>5</v>
      </c>
      <c r="F8" s="28" t="s">
        <v>6</v>
      </c>
      <c r="G8" s="14"/>
      <c r="H8" s="14"/>
    </row>
    <row r="9" spans="1:37" ht="15" thickBot="1" x14ac:dyDescent="0.35">
      <c r="A9" s="25"/>
      <c r="B9" s="43">
        <f>C6/2</f>
        <v>1890000</v>
      </c>
      <c r="C9" s="8">
        <v>25000</v>
      </c>
      <c r="D9" s="8">
        <f>C9*12</f>
        <v>300000</v>
      </c>
      <c r="E9" s="8">
        <f>C9*19</f>
        <v>475000</v>
      </c>
      <c r="F9" s="29">
        <f>C6-B9-E9</f>
        <v>1415000</v>
      </c>
      <c r="G9" s="4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5" thickBot="1" x14ac:dyDescent="0.35">
      <c r="A10" s="25"/>
      <c r="B10" s="3"/>
      <c r="C10" s="6"/>
      <c r="D10" s="6"/>
      <c r="E10" s="6"/>
      <c r="F10" s="30"/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3">
      <c r="A11" s="25"/>
      <c r="B11" s="42" t="s">
        <v>7</v>
      </c>
      <c r="C11" s="10"/>
      <c r="D11" s="10"/>
      <c r="E11" s="10"/>
      <c r="F11" s="31"/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3">
      <c r="A12" s="25"/>
      <c r="B12" s="3"/>
      <c r="C12" s="6"/>
      <c r="D12" s="6"/>
      <c r="E12" s="6"/>
      <c r="F12" s="32"/>
      <c r="G12" s="4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3">
      <c r="A13" s="25"/>
      <c r="B13" s="3" t="s">
        <v>15</v>
      </c>
      <c r="C13" s="20">
        <f>C2/100*110</f>
        <v>3960000</v>
      </c>
      <c r="D13" s="6"/>
      <c r="E13" s="6"/>
      <c r="F13" s="32"/>
      <c r="G13" s="4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3">
      <c r="A14" s="25"/>
      <c r="B14" s="3"/>
      <c r="C14" s="6"/>
      <c r="D14" s="6"/>
      <c r="E14" s="6"/>
      <c r="F14" s="33"/>
      <c r="G14" s="4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s="18" customFormat="1" ht="27.6" x14ac:dyDescent="0.3">
      <c r="A15" s="46"/>
      <c r="B15" s="41" t="s">
        <v>8</v>
      </c>
      <c r="C15" s="13" t="s">
        <v>3</v>
      </c>
      <c r="D15" s="13" t="s">
        <v>4</v>
      </c>
      <c r="E15" s="13" t="s">
        <v>5</v>
      </c>
      <c r="F15" s="34" t="s">
        <v>6</v>
      </c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spans="1:37" ht="15" thickBot="1" x14ac:dyDescent="0.35">
      <c r="A16" s="25"/>
      <c r="B16" s="43">
        <f>C13/100*30</f>
        <v>1188000</v>
      </c>
      <c r="C16" s="8">
        <v>25000</v>
      </c>
      <c r="D16" s="8">
        <f>C16*12</f>
        <v>300000</v>
      </c>
      <c r="E16" s="8">
        <f>C16*19</f>
        <v>475000</v>
      </c>
      <c r="F16" s="29">
        <f>C13-B16-E16</f>
        <v>2297000</v>
      </c>
      <c r="G16" s="4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" thickBot="1" x14ac:dyDescent="0.35">
      <c r="A17" s="25"/>
      <c r="B17" s="3"/>
      <c r="C17" s="3"/>
      <c r="D17" s="3"/>
      <c r="E17" s="3"/>
      <c r="F17" s="35"/>
    </row>
    <row r="18" spans="1:37" x14ac:dyDescent="0.3">
      <c r="A18" s="25"/>
      <c r="B18" s="7"/>
      <c r="C18" s="11"/>
      <c r="D18" s="6"/>
      <c r="E18" s="6"/>
      <c r="F18" s="32"/>
      <c r="G18" s="4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3">
      <c r="A19" s="25"/>
      <c r="B19" s="45" t="s">
        <v>9</v>
      </c>
      <c r="C19" s="12"/>
      <c r="D19" s="6"/>
      <c r="E19" s="6"/>
      <c r="F19" s="32"/>
      <c r="G19" s="4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3">
      <c r="A20" s="25"/>
      <c r="B20" s="3"/>
      <c r="C20" s="12"/>
      <c r="D20" s="6"/>
      <c r="E20" s="6"/>
      <c r="F20" s="32"/>
      <c r="G20" s="4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3">
      <c r="A21" s="25"/>
      <c r="B21" s="44" t="s">
        <v>16</v>
      </c>
      <c r="C21" s="21">
        <f>C2/100*102</f>
        <v>3672000</v>
      </c>
      <c r="D21" s="6"/>
      <c r="E21" s="6"/>
      <c r="F21" s="32"/>
      <c r="G21" s="4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3">
      <c r="A22" s="25"/>
      <c r="B22" s="3"/>
      <c r="C22" s="12"/>
      <c r="D22" s="6"/>
      <c r="E22" s="6"/>
      <c r="F22" s="32"/>
      <c r="G22" s="4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7.6" x14ac:dyDescent="0.3">
      <c r="A23" s="25"/>
      <c r="B23" s="41" t="s">
        <v>2</v>
      </c>
      <c r="C23" s="19" t="s">
        <v>17</v>
      </c>
      <c r="D23" s="6"/>
      <c r="E23" s="6"/>
      <c r="F23" s="32"/>
      <c r="G23" s="4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" thickBot="1" x14ac:dyDescent="0.35">
      <c r="A24" s="25"/>
      <c r="B24" s="43">
        <f>C21/2</f>
        <v>1836000</v>
      </c>
      <c r="C24" s="9">
        <f>C21/2</f>
        <v>1836000</v>
      </c>
      <c r="D24" s="6"/>
      <c r="E24" s="6"/>
      <c r="F24" s="32"/>
      <c r="G24" s="4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" thickBot="1" x14ac:dyDescent="0.35">
      <c r="A25" s="25"/>
      <c r="B25" s="3"/>
      <c r="C25" s="6"/>
      <c r="D25" s="6"/>
      <c r="E25" s="6"/>
      <c r="F25" s="32"/>
      <c r="G25" s="4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3">
      <c r="A26" s="25"/>
      <c r="B26" s="42" t="s">
        <v>12</v>
      </c>
      <c r="C26" s="11"/>
      <c r="D26" s="6"/>
      <c r="E26" s="6"/>
      <c r="F26" s="32"/>
      <c r="G26" s="4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3">
      <c r="A27" s="25"/>
      <c r="B27" s="3"/>
      <c r="C27" s="12"/>
      <c r="D27" s="6"/>
      <c r="E27" s="6"/>
      <c r="F27" s="32"/>
      <c r="G27" s="4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3">
      <c r="A28" s="25"/>
      <c r="B28" s="3" t="s">
        <v>13</v>
      </c>
      <c r="C28" s="21">
        <f>C2</f>
        <v>3600000</v>
      </c>
      <c r="D28" s="6"/>
      <c r="E28" s="6"/>
      <c r="F28" s="32"/>
      <c r="G28" s="4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3">
      <c r="A29" s="25"/>
      <c r="B29" s="3"/>
      <c r="C29" s="12"/>
      <c r="D29" s="6"/>
      <c r="E29" s="6"/>
      <c r="F29" s="32"/>
      <c r="G29" s="4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7.6" x14ac:dyDescent="0.3">
      <c r="A30" s="25"/>
      <c r="B30" s="41" t="s">
        <v>10</v>
      </c>
      <c r="C30" s="19" t="s">
        <v>11</v>
      </c>
      <c r="D30" s="6"/>
      <c r="E30" s="6"/>
      <c r="F30" s="32"/>
      <c r="G30" s="4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3">
      <c r="A31" s="25"/>
      <c r="B31" s="40">
        <f>C28*0.75</f>
        <v>2700000</v>
      </c>
      <c r="C31" s="39">
        <f>C28*0.25</f>
        <v>900000</v>
      </c>
      <c r="D31" s="38"/>
      <c r="E31" s="37"/>
      <c r="F31" s="36"/>
      <c r="G31" s="4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3">
      <c r="C32" s="4"/>
      <c r="D32" s="4"/>
      <c r="F32" s="4"/>
      <c r="G32" s="4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</sheetData>
  <mergeCells count="1">
    <mergeCell ref="D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Аннино2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 Артём</dc:creator>
  <cp:lastModifiedBy>Лукинский Аршак</cp:lastModifiedBy>
  <dcterms:created xsi:type="dcterms:W3CDTF">2015-06-05T18:19:34Z</dcterms:created>
  <dcterms:modified xsi:type="dcterms:W3CDTF">2026-03-18T14:52:17Z</dcterms:modified>
</cp:coreProperties>
</file>